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53" i="1" l="1"/>
  <c r="G52" i="1" l="1"/>
  <c r="G51" i="1"/>
  <c r="G50" i="1"/>
  <c r="G49" i="1"/>
  <c r="G48" i="1"/>
  <c r="G47" i="1"/>
  <c r="G46" i="1"/>
  <c r="G42" i="1" l="1"/>
  <c r="G41" i="1"/>
  <c r="G40" i="1"/>
  <c r="G39" i="1"/>
  <c r="G45" i="1"/>
  <c r="G44" i="1"/>
  <c r="G33" i="1"/>
  <c r="G32" i="1"/>
  <c r="G38" i="1"/>
  <c r="G35" i="1"/>
  <c r="G36" i="1"/>
  <c r="G34" i="1"/>
  <c r="H23" i="1"/>
  <c r="H22" i="1"/>
  <c r="H24" i="1" l="1"/>
  <c r="H26" i="1" s="1"/>
</calcChain>
</file>

<file path=xl/sharedStrings.xml><?xml version="1.0" encoding="utf-8"?>
<sst xmlns="http://schemas.openxmlformats.org/spreadsheetml/2006/main" count="61" uniqueCount="56">
  <si>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</si>
  <si>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</si>
  <si>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</si>
  <si>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</si>
  <si>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</si>
  <si>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</si>
  <si>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</si>
  <si>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</si>
  <si>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</si>
  <si>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</si>
  <si>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</si>
  <si>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</si>
  <si>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</si>
  <si>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</si>
  <si>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</si>
  <si>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</si>
  <si>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</si>
  <si>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1.4. Площадь жилых помещений- 882,7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</si>
  <si>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 этажа, 3 подъезда</t>
    </r>
  </si>
  <si>
    <t>1.6. Количество квартир: 22</t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</si>
  <si>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</si>
  <si>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</si>
  <si>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</si>
  <si>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</si>
  <si>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</si>
  <si>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</si>
  <si>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r>
      <t xml:space="preserve">1.7. Степень износа: </t>
    </r>
    <r>
      <rPr>
        <b/>
        <sz val="11"/>
        <color theme="1"/>
        <rFont val="Calibri"/>
        <family val="2"/>
        <charset val="204"/>
        <scheme val="minor"/>
      </rPr>
      <t>%</t>
    </r>
  </si>
  <si>
    <t>1.8. Кадастровый номер 66:11:4301003:574</t>
  </si>
  <si>
    <t>Управление МКД 1 полугодие</t>
  </si>
  <si>
    <t>тариф</t>
  </si>
  <si>
    <t>Управление МКД 2 полугодие</t>
  </si>
  <si>
    <t>Специалист по МКД:</t>
  </si>
  <si>
    <t>И.В. Дубских</t>
  </si>
  <si>
    <t>1.9. Год постройки: 1977</t>
  </si>
  <si>
    <t>Установка табличек с номерами квартир на подъезды</t>
  </si>
  <si>
    <t>Замена электрооборудования</t>
  </si>
  <si>
    <t>Замена автомата</t>
  </si>
  <si>
    <t>Замена входных подъездных дверей</t>
  </si>
  <si>
    <t>Частичный ремонт кровли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</si>
  <si>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п</t>
    </r>
    <r>
      <rPr>
        <b/>
        <sz val="11"/>
        <color theme="1"/>
        <rFont val="Calibri"/>
        <family val="2"/>
        <charset val="204"/>
        <scheme val="minor"/>
      </rPr>
      <t>. Зайково, ул. Юбилейная, 2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</si>
  <si>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</si>
  <si>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</si>
  <si>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</si>
  <si>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</si>
  <si>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Дезинсецкия подвала</t>
  </si>
  <si>
    <t>Замена крана на стояке хвс</t>
  </si>
  <si>
    <t>Ремонт ХВС</t>
  </si>
  <si>
    <t>Ремонт канализации</t>
  </si>
  <si>
    <t>Ремонт отопления</t>
  </si>
  <si>
    <t>Замена хвс в подвале</t>
  </si>
  <si>
    <t>Ремонт электрооборудования</t>
  </si>
  <si>
    <t>Чистка вентиляции</t>
  </si>
  <si>
    <t>Монтаж освещения 3 подъезд</t>
  </si>
  <si>
    <t>Ремонт подъездов</t>
  </si>
  <si>
    <t>Установка табличек на подъезды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</si>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</sst>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6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2" borderId="4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40" workbookViewId="0">
      <selection activeCell="H24" sqref="H24:I24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5" t="s">
        <v>39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15"/>
      <c r="D4" s="15"/>
      <c r="E4" s="15"/>
      <c r="F4" s="15"/>
      <c r="G4" s="15"/>
      <c r="H4" s="15"/>
      <c r="I4" s="15"/>
    </row>
    <row r="6" spans="1:9" x14ac:dyDescent="0.25">
      <c r="A6" s="16" t="s">
        <v>1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t="s">
        <v>40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17</v>
      </c>
    </row>
    <row r="11" spans="1:9" x14ac:dyDescent="0.25">
      <c r="A11" t="s">
        <v>18</v>
      </c>
    </row>
    <row r="12" spans="1:9" x14ac:dyDescent="0.25">
      <c r="A12" t="s">
        <v>19</v>
      </c>
    </row>
    <row r="13" spans="1:9" x14ac:dyDescent="0.25">
      <c r="A13" t="s">
        <v>26</v>
      </c>
    </row>
    <row r="14" spans="1:9" s="5" customFormat="1" x14ac:dyDescent="0.25">
      <c r="A14" t="s">
        <v>27</v>
      </c>
    </row>
    <row r="15" spans="1:9" s="5" customFormat="1" x14ac:dyDescent="0.25">
      <c r="A15" t="s">
        <v>33</v>
      </c>
    </row>
    <row r="18" spans="1:9" x14ac:dyDescent="0.25">
      <c r="A18" s="18" t="s">
        <v>4</v>
      </c>
      <c r="B18" s="19"/>
      <c r="C18" s="19"/>
      <c r="D18" s="19"/>
      <c r="E18" s="19"/>
      <c r="F18" s="19"/>
      <c r="G18" s="19"/>
      <c r="H18" s="19"/>
      <c r="I18" s="19"/>
    </row>
    <row r="19" spans="1:9" ht="30" customHeight="1" x14ac:dyDescent="0.25">
      <c r="A19" s="20" t="s">
        <v>8</v>
      </c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7" t="s">
        <v>5</v>
      </c>
      <c r="B20" s="13"/>
      <c r="C20" s="13"/>
      <c r="D20" s="13"/>
      <c r="E20" s="13"/>
      <c r="F20" s="13"/>
      <c r="G20" s="8"/>
      <c r="H20" s="11">
        <v>170304.97</v>
      </c>
      <c r="I20" s="12"/>
    </row>
    <row r="21" spans="1:9" x14ac:dyDescent="0.25">
      <c r="A21" s="7" t="s">
        <v>6</v>
      </c>
      <c r="B21" s="13"/>
      <c r="C21" s="13"/>
      <c r="D21" s="13"/>
      <c r="E21" s="13"/>
      <c r="F21" s="13"/>
      <c r="G21" s="8"/>
      <c r="H21" s="11">
        <v>140485.12</v>
      </c>
      <c r="I21" s="12"/>
    </row>
    <row r="22" spans="1:9" x14ac:dyDescent="0.25">
      <c r="A22" s="7" t="s">
        <v>20</v>
      </c>
      <c r="B22" s="13"/>
      <c r="C22" s="13"/>
      <c r="D22" s="13"/>
      <c r="E22" s="13"/>
      <c r="F22" s="13"/>
      <c r="G22" s="8"/>
      <c r="H22" s="11">
        <f>SUM(H21-H20)</f>
        <v>-29819.850000000006</v>
      </c>
      <c r="I22" s="12"/>
    </row>
    <row r="23" spans="1:9" x14ac:dyDescent="0.25">
      <c r="A23" s="7" t="s">
        <v>7</v>
      </c>
      <c r="B23" s="13"/>
      <c r="C23" s="13"/>
      <c r="D23" s="13"/>
      <c r="E23" s="13"/>
      <c r="F23" s="13"/>
      <c r="G23" s="8"/>
      <c r="H23" s="11">
        <f>SUM(H21/H20)*100</f>
        <v>82.490323095092293</v>
      </c>
      <c r="I23" s="12"/>
    </row>
    <row r="24" spans="1:9" x14ac:dyDescent="0.25">
      <c r="A24" s="7" t="s">
        <v>41</v>
      </c>
      <c r="B24" s="13"/>
      <c r="C24" s="13"/>
      <c r="D24" s="13"/>
      <c r="E24" s="13"/>
      <c r="F24" s="13"/>
      <c r="G24" s="8"/>
      <c r="H24" s="11">
        <f>SUM(G53)</f>
        <v>562107.88699999999</v>
      </c>
      <c r="I24" s="12"/>
    </row>
    <row r="25" spans="1:9" x14ac:dyDescent="0.25">
      <c r="A25" s="7" t="s">
        <v>42</v>
      </c>
      <c r="B25" s="13"/>
      <c r="C25" s="13"/>
      <c r="D25" s="13"/>
      <c r="E25" s="13"/>
      <c r="F25" s="13"/>
      <c r="G25" s="8"/>
      <c r="H25" s="11">
        <v>248677.46</v>
      </c>
      <c r="I25" s="12"/>
    </row>
    <row r="26" spans="1:9" x14ac:dyDescent="0.25">
      <c r="A26" s="7" t="s">
        <v>43</v>
      </c>
      <c r="B26" s="13"/>
      <c r="C26" s="13"/>
      <c r="D26" s="13"/>
      <c r="E26" s="13"/>
      <c r="F26" s="13"/>
      <c r="G26" s="8"/>
      <c r="H26" s="11">
        <f>SUM(H25+H21-H24)</f>
        <v>-172945.30700000003</v>
      </c>
      <c r="I26" s="12"/>
    </row>
    <row r="28" spans="1:9" x14ac:dyDescent="0.25">
      <c r="A28" s="9" t="s">
        <v>9</v>
      </c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" t="s">
        <v>10</v>
      </c>
    </row>
    <row r="31" spans="1:9" ht="35.25" customHeight="1" x14ac:dyDescent="0.25">
      <c r="A31" s="7" t="s">
        <v>12</v>
      </c>
      <c r="B31" s="8"/>
      <c r="C31" s="7" t="s">
        <v>15</v>
      </c>
      <c r="D31" s="8"/>
      <c r="E31" s="7" t="s">
        <v>14</v>
      </c>
      <c r="F31" s="8"/>
      <c r="G31" s="7" t="s">
        <v>13</v>
      </c>
      <c r="H31" s="8"/>
      <c r="I31" s="2" t="s">
        <v>11</v>
      </c>
    </row>
    <row r="32" spans="1:9" x14ac:dyDescent="0.25">
      <c r="A32" s="7" t="s">
        <v>28</v>
      </c>
      <c r="B32" s="8"/>
      <c r="C32" s="21" t="s">
        <v>29</v>
      </c>
      <c r="D32" s="22"/>
      <c r="E32" s="23">
        <v>4.43</v>
      </c>
      <c r="F32" s="24"/>
      <c r="G32" s="7">
        <f>SUM(E32*882.7*7)</f>
        <v>27372.526999999998</v>
      </c>
      <c r="H32" s="8"/>
      <c r="I32" s="4">
        <v>2022</v>
      </c>
    </row>
    <row r="33" spans="1:11" x14ac:dyDescent="0.25">
      <c r="A33" s="7" t="s">
        <v>30</v>
      </c>
      <c r="B33" s="8"/>
      <c r="C33" s="21" t="s">
        <v>29</v>
      </c>
      <c r="D33" s="22"/>
      <c r="E33" s="23">
        <v>5.0199999999999996</v>
      </c>
      <c r="F33" s="24"/>
      <c r="G33" s="11">
        <f>SUM(E33*882.7*5)</f>
        <v>22155.769999999997</v>
      </c>
      <c r="H33" s="12"/>
      <c r="I33" s="4">
        <v>2022</v>
      </c>
    </row>
    <row r="34" spans="1:11" ht="30.75" customHeight="1" x14ac:dyDescent="0.25">
      <c r="A34" s="7" t="s">
        <v>34</v>
      </c>
      <c r="B34" s="8"/>
      <c r="C34" s="7">
        <v>2</v>
      </c>
      <c r="D34" s="8"/>
      <c r="E34" s="7">
        <v>487.8</v>
      </c>
      <c r="F34" s="8"/>
      <c r="G34" s="7">
        <f t="shared" ref="G34" si="0">SUM(C34*E34)</f>
        <v>975.6</v>
      </c>
      <c r="H34" s="8"/>
      <c r="I34" s="3">
        <v>44043</v>
      </c>
    </row>
    <row r="35" spans="1:11" x14ac:dyDescent="0.25">
      <c r="A35" s="7" t="s">
        <v>35</v>
      </c>
      <c r="B35" s="8"/>
      <c r="C35" s="7">
        <v>1</v>
      </c>
      <c r="D35" s="8"/>
      <c r="E35" s="7">
        <v>3666</v>
      </c>
      <c r="F35" s="8"/>
      <c r="G35" s="7">
        <f>SUM(C35*E35)</f>
        <v>3666</v>
      </c>
      <c r="H35" s="8"/>
      <c r="I35" s="3">
        <v>44502</v>
      </c>
    </row>
    <row r="36" spans="1:11" x14ac:dyDescent="0.25">
      <c r="A36" s="7" t="s">
        <v>36</v>
      </c>
      <c r="B36" s="8"/>
      <c r="C36" s="7">
        <v>1</v>
      </c>
      <c r="D36" s="8"/>
      <c r="E36" s="25">
        <v>620.74</v>
      </c>
      <c r="F36" s="26"/>
      <c r="G36" s="25">
        <f t="shared" ref="G36" si="1">SUM(C36*E36)</f>
        <v>620.74</v>
      </c>
      <c r="H36" s="26"/>
      <c r="I36" s="3">
        <v>44270</v>
      </c>
      <c r="K36" s="6"/>
    </row>
    <row r="37" spans="1:11" x14ac:dyDescent="0.25">
      <c r="A37" s="7" t="s">
        <v>37</v>
      </c>
      <c r="B37" s="8"/>
      <c r="C37" s="7">
        <v>3</v>
      </c>
      <c r="D37" s="8"/>
      <c r="E37" s="7">
        <v>62656.67</v>
      </c>
      <c r="F37" s="8"/>
      <c r="G37" s="7">
        <v>187970</v>
      </c>
      <c r="H37" s="8"/>
      <c r="I37" s="3">
        <v>44662</v>
      </c>
    </row>
    <row r="38" spans="1:11" x14ac:dyDescent="0.25">
      <c r="A38" s="7" t="s">
        <v>38</v>
      </c>
      <c r="B38" s="8"/>
      <c r="C38" s="7">
        <v>3</v>
      </c>
      <c r="D38" s="8"/>
      <c r="E38" s="7">
        <v>2442.4</v>
      </c>
      <c r="F38" s="8"/>
      <c r="G38" s="7">
        <f t="shared" ref="G38" si="2">SUM(C38*E38)</f>
        <v>7327.2000000000007</v>
      </c>
      <c r="H38" s="8"/>
      <c r="I38" s="3">
        <v>44713</v>
      </c>
    </row>
    <row r="39" spans="1:11" x14ac:dyDescent="0.25">
      <c r="A39" s="7" t="s">
        <v>44</v>
      </c>
      <c r="B39" s="8"/>
      <c r="C39" s="7">
        <v>1</v>
      </c>
      <c r="D39" s="8"/>
      <c r="E39" s="7">
        <v>8388.56</v>
      </c>
      <c r="F39" s="8"/>
      <c r="G39" s="7">
        <f>SUM(C39*E39)</f>
        <v>8388.56</v>
      </c>
      <c r="H39" s="8"/>
      <c r="I39" s="3">
        <v>44095</v>
      </c>
    </row>
    <row r="40" spans="1:11" x14ac:dyDescent="0.25">
      <c r="A40" s="7" t="s">
        <v>45</v>
      </c>
      <c r="B40" s="8"/>
      <c r="C40" s="7">
        <v>1</v>
      </c>
      <c r="D40" s="8"/>
      <c r="E40" s="7">
        <v>970.8</v>
      </c>
      <c r="F40" s="8"/>
      <c r="G40" s="7">
        <f t="shared" ref="G40:G41" si="3">SUM(C40*E40)</f>
        <v>970.8</v>
      </c>
      <c r="H40" s="8"/>
      <c r="I40" s="3">
        <v>43951</v>
      </c>
    </row>
    <row r="41" spans="1:11" x14ac:dyDescent="0.25">
      <c r="A41" s="7" t="s">
        <v>54</v>
      </c>
      <c r="B41" s="8"/>
      <c r="C41" s="7">
        <v>3</v>
      </c>
      <c r="D41" s="8"/>
      <c r="E41" s="7">
        <v>1000</v>
      </c>
      <c r="F41" s="8"/>
      <c r="G41" s="7">
        <f t="shared" si="3"/>
        <v>3000</v>
      </c>
      <c r="H41" s="8"/>
      <c r="I41" s="3">
        <v>44923</v>
      </c>
    </row>
    <row r="42" spans="1:11" x14ac:dyDescent="0.25">
      <c r="A42" s="7" t="s">
        <v>46</v>
      </c>
      <c r="B42" s="8"/>
      <c r="C42" s="7">
        <v>1</v>
      </c>
      <c r="D42" s="8"/>
      <c r="E42" s="7">
        <v>658.74</v>
      </c>
      <c r="F42" s="8"/>
      <c r="G42" s="7">
        <f>SUM(C42*E42)</f>
        <v>658.74</v>
      </c>
      <c r="H42" s="8"/>
      <c r="I42" s="3">
        <v>44255</v>
      </c>
    </row>
    <row r="43" spans="1:11" x14ac:dyDescent="0.25">
      <c r="A43" s="7" t="s">
        <v>46</v>
      </c>
      <c r="B43" s="8"/>
      <c r="C43" s="7">
        <v>3</v>
      </c>
      <c r="D43" s="8"/>
      <c r="E43" s="7">
        <v>1233.6500000000001</v>
      </c>
      <c r="F43" s="8"/>
      <c r="G43" s="7">
        <v>3700.93</v>
      </c>
      <c r="H43" s="8"/>
      <c r="I43" s="3">
        <v>44226</v>
      </c>
    </row>
    <row r="44" spans="1:11" x14ac:dyDescent="0.25">
      <c r="A44" s="7" t="s">
        <v>47</v>
      </c>
      <c r="B44" s="8"/>
      <c r="C44" s="7">
        <v>1</v>
      </c>
      <c r="D44" s="8"/>
      <c r="E44" s="7">
        <v>547.20000000000005</v>
      </c>
      <c r="F44" s="8"/>
      <c r="G44" s="7">
        <f>SUM(C44*E44)</f>
        <v>547.20000000000005</v>
      </c>
      <c r="H44" s="8"/>
      <c r="I44" s="3">
        <v>44179</v>
      </c>
    </row>
    <row r="45" spans="1:11" x14ac:dyDescent="0.25">
      <c r="A45" s="7" t="s">
        <v>48</v>
      </c>
      <c r="B45" s="8"/>
      <c r="C45" s="7">
        <v>20</v>
      </c>
      <c r="D45" s="8"/>
      <c r="E45" s="7">
        <v>648.54999999999995</v>
      </c>
      <c r="F45" s="8"/>
      <c r="G45" s="7">
        <f t="shared" ref="G45" si="4">SUM(C45*E45)</f>
        <v>12971</v>
      </c>
      <c r="H45" s="8"/>
      <c r="I45" s="3">
        <v>44130</v>
      </c>
    </row>
    <row r="46" spans="1:11" x14ac:dyDescent="0.25">
      <c r="A46" s="7" t="s">
        <v>49</v>
      </c>
      <c r="B46" s="8"/>
      <c r="C46" s="7">
        <v>1</v>
      </c>
      <c r="D46" s="8"/>
      <c r="E46" s="7">
        <v>682.62</v>
      </c>
      <c r="F46" s="8"/>
      <c r="G46" s="7">
        <f t="shared" ref="G46" si="5">SUM(C46*E46)</f>
        <v>682.62</v>
      </c>
      <c r="H46" s="8"/>
      <c r="I46" s="3">
        <v>44120</v>
      </c>
    </row>
    <row r="47" spans="1:11" x14ac:dyDescent="0.25">
      <c r="A47" s="7" t="s">
        <v>50</v>
      </c>
      <c r="B47" s="8"/>
      <c r="C47" s="7">
        <v>2</v>
      </c>
      <c r="D47" s="8"/>
      <c r="E47" s="7">
        <v>2857.7</v>
      </c>
      <c r="F47" s="8"/>
      <c r="G47" s="7">
        <f>SUM(C47*E47)</f>
        <v>5715.4</v>
      </c>
      <c r="H47" s="8"/>
      <c r="I47" s="3">
        <v>44522</v>
      </c>
    </row>
    <row r="48" spans="1:11" x14ac:dyDescent="0.25">
      <c r="A48" s="7" t="s">
        <v>51</v>
      </c>
      <c r="B48" s="8"/>
      <c r="C48" s="7">
        <v>8</v>
      </c>
      <c r="D48" s="8"/>
      <c r="E48" s="7">
        <v>292.64999999999998</v>
      </c>
      <c r="F48" s="8"/>
      <c r="G48" s="7">
        <f t="shared" ref="G48:G50" si="6">SUM(C48*E48)</f>
        <v>2341.1999999999998</v>
      </c>
      <c r="H48" s="8"/>
      <c r="I48" s="3">
        <v>44914</v>
      </c>
    </row>
    <row r="49" spans="1:9" x14ac:dyDescent="0.25">
      <c r="A49" s="7" t="s">
        <v>52</v>
      </c>
      <c r="B49" s="8"/>
      <c r="C49" s="7">
        <v>1</v>
      </c>
      <c r="D49" s="8"/>
      <c r="E49" s="7">
        <v>8343.6</v>
      </c>
      <c r="F49" s="8"/>
      <c r="G49" s="7">
        <f t="shared" si="6"/>
        <v>8343.6</v>
      </c>
      <c r="H49" s="8"/>
      <c r="I49" s="3">
        <v>44896</v>
      </c>
    </row>
    <row r="50" spans="1:9" x14ac:dyDescent="0.25">
      <c r="A50" s="7" t="s">
        <v>53</v>
      </c>
      <c r="B50" s="8"/>
      <c r="C50" s="7">
        <v>1</v>
      </c>
      <c r="D50" s="8"/>
      <c r="E50" s="7">
        <v>87800</v>
      </c>
      <c r="F50" s="8"/>
      <c r="G50" s="7">
        <f t="shared" si="6"/>
        <v>87800</v>
      </c>
      <c r="H50" s="8"/>
      <c r="I50" s="3">
        <v>44664</v>
      </c>
    </row>
    <row r="51" spans="1:9" x14ac:dyDescent="0.25">
      <c r="A51" s="7" t="s">
        <v>53</v>
      </c>
      <c r="B51" s="8"/>
      <c r="C51" s="7">
        <v>1</v>
      </c>
      <c r="D51" s="8"/>
      <c r="E51" s="7">
        <v>88200</v>
      </c>
      <c r="F51" s="8"/>
      <c r="G51" s="7">
        <f>SUM(C51*E51)</f>
        <v>88200</v>
      </c>
      <c r="H51" s="8"/>
      <c r="I51" s="3">
        <v>44671</v>
      </c>
    </row>
    <row r="52" spans="1:9" x14ac:dyDescent="0.25">
      <c r="A52" s="7" t="s">
        <v>53</v>
      </c>
      <c r="B52" s="8"/>
      <c r="C52" s="7">
        <v>1</v>
      </c>
      <c r="D52" s="8"/>
      <c r="E52" s="7">
        <v>88700</v>
      </c>
      <c r="F52" s="8"/>
      <c r="G52" s="7">
        <f t="shared" ref="G52" si="7">SUM(C52*E52)</f>
        <v>88700</v>
      </c>
      <c r="H52" s="8"/>
      <c r="I52" s="3">
        <v>44673</v>
      </c>
    </row>
    <row r="53" spans="1:9" x14ac:dyDescent="0.25">
      <c r="A53" s="7" t="s">
        <v>16</v>
      </c>
      <c r="B53" s="8"/>
      <c r="C53" s="7"/>
      <c r="D53" s="8"/>
      <c r="E53" s="7"/>
      <c r="F53" s="8"/>
      <c r="G53" s="11">
        <f>SUM(G32:H52)</f>
        <v>562107.88699999999</v>
      </c>
      <c r="H53" s="12"/>
      <c r="I53" s="4"/>
    </row>
    <row r="55" spans="1:9" x14ac:dyDescent="0.25">
      <c r="B55" t="s">
        <v>31</v>
      </c>
      <c r="C55" t="s">
        <v>32</v>
      </c>
    </row>
    <row r="56" spans="1:9" x14ac:dyDescent="0.25">
      <c r="B56" t="s">
        <v>55</v>
      </c>
    </row>
    <row r="58" spans="1:9" x14ac:dyDescent="0.25">
      <c r="B58" t="s">
        <v>21</v>
      </c>
      <c r="C58" t="s">
        <v>22</v>
      </c>
    </row>
    <row r="59" spans="1:9" x14ac:dyDescent="0.25">
      <c r="B59" t="s">
        <v>55</v>
      </c>
    </row>
    <row r="61" spans="1:9" x14ac:dyDescent="0.25">
      <c r="B61" t="s">
        <v>23</v>
      </c>
      <c r="C61" t="s">
        <v>24</v>
      </c>
    </row>
    <row r="62" spans="1:9" x14ac:dyDescent="0.25">
      <c r="B62" t="s">
        <v>25</v>
      </c>
    </row>
  </sheetData>
  <mergeCells count="112"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  <mergeCell ref="A20:G20"/>
    <mergeCell ref="A22:G22"/>
    <mergeCell ref="A23:G23"/>
    <mergeCell ref="A53:B53"/>
    <mergeCell ref="C53:D53"/>
    <mergeCell ref="E53:F53"/>
    <mergeCell ref="G53:H53"/>
    <mergeCell ref="A1:I1"/>
    <mergeCell ref="A2:I4"/>
    <mergeCell ref="A6:I6"/>
    <mergeCell ref="A18:I18"/>
    <mergeCell ref="A19:I19"/>
    <mergeCell ref="A24:G24"/>
    <mergeCell ref="A25:G25"/>
    <mergeCell ref="A26:G26"/>
    <mergeCell ref="H20:I20"/>
    <mergeCell ref="H22:I22"/>
    <mergeCell ref="H23:I23"/>
    <mergeCell ref="H24:I24"/>
    <mergeCell ref="A38:B38"/>
    <mergeCell ref="C38:D38"/>
    <mergeCell ref="E38:F38"/>
    <mergeCell ref="G38:H38"/>
    <mergeCell ref="A32:B32"/>
    <mergeCell ref="A28:I28"/>
    <mergeCell ref="A31:B31"/>
    <mergeCell ref="C31:D31"/>
    <mergeCell ref="E31:F31"/>
    <mergeCell ref="G31:H31"/>
    <mergeCell ref="H25:I25"/>
    <mergeCell ref="H26:I26"/>
    <mergeCell ref="A21:G21"/>
    <mergeCell ref="H21:I21"/>
    <mergeCell ref="A39:B39"/>
    <mergeCell ref="C39:D39"/>
    <mergeCell ref="E39:F39"/>
    <mergeCell ref="G39:H39"/>
    <mergeCell ref="A40:B40"/>
    <mergeCell ref="C40:D40"/>
    <mergeCell ref="E40:F40"/>
    <mergeCell ref="G40:H40"/>
    <mergeCell ref="A41:B41"/>
    <mergeCell ref="C41:D41"/>
    <mergeCell ref="E41:F41"/>
    <mergeCell ref="G41:H41"/>
    <mergeCell ref="A44:B44"/>
    <mergeCell ref="C44:D44"/>
    <mergeCell ref="E44:F44"/>
    <mergeCell ref="G44:H44"/>
    <mergeCell ref="A45:B45"/>
    <mergeCell ref="C45:D45"/>
    <mergeCell ref="E45:F45"/>
    <mergeCell ref="G45:H45"/>
    <mergeCell ref="A46:B46"/>
    <mergeCell ref="C46:D46"/>
    <mergeCell ref="E46:F46"/>
    <mergeCell ref="G46:H46"/>
    <mergeCell ref="A42:B42"/>
    <mergeCell ref="C42:D42"/>
    <mergeCell ref="E42:F42"/>
    <mergeCell ref="G42:H42"/>
    <mergeCell ref="A43:B43"/>
    <mergeCell ref="C43:D43"/>
    <mergeCell ref="E43:F43"/>
    <mergeCell ref="G43:H43"/>
    <mergeCell ref="A49:B49"/>
    <mergeCell ref="C49:D49"/>
    <mergeCell ref="E49:F49"/>
    <mergeCell ref="G49:H49"/>
    <mergeCell ref="A50:B50"/>
    <mergeCell ref="C50:D50"/>
    <mergeCell ref="E50:F50"/>
    <mergeCell ref="G50:H50"/>
    <mergeCell ref="A47:B47"/>
    <mergeCell ref="C47:D47"/>
    <mergeCell ref="E47:F47"/>
    <mergeCell ref="G47:H47"/>
    <mergeCell ref="A48:B48"/>
    <mergeCell ref="C48:D48"/>
    <mergeCell ref="E48:F48"/>
    <mergeCell ref="G48:H48"/>
    <mergeCell ref="A51:B51"/>
    <mergeCell ref="C51:D51"/>
    <mergeCell ref="E51:F51"/>
    <mergeCell ref="G51:H51"/>
    <mergeCell ref="A52:B52"/>
    <mergeCell ref="C52:D52"/>
    <mergeCell ref="E52:F52"/>
    <mergeCell ref="G52:H5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2023-03-18T04:45:48Z</dcterms:modified>
</cp:coreProperties>
</file>